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bookViews>
    <workbookView xWindow="0" yWindow="0" windowWidth="23040" windowHeight="9870"/>
  </bookViews>
  <sheets>
    <sheet name="Standard" sheetId="8" r:id="rId1"/>
    <sheet name="bei Urlaub" sheetId="1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0" l="1"/>
  <c r="I36" i="10"/>
  <c r="I39" i="10" s="1"/>
  <c r="I21" i="10"/>
  <c r="I38" i="10" s="1"/>
  <c r="I37" i="10"/>
  <c r="D37" i="10"/>
  <c r="F26" i="8"/>
  <c r="F27" i="8"/>
  <c r="N22" i="10"/>
  <c r="N21" i="10"/>
  <c r="I24" i="10" l="1"/>
  <c r="I26" i="10" s="1"/>
</calcChain>
</file>

<file path=xl/sharedStrings.xml><?xml version="1.0" encoding="utf-8"?>
<sst xmlns="http://schemas.openxmlformats.org/spreadsheetml/2006/main" count="54" uniqueCount="38">
  <si>
    <t>20. Dienstjahres</t>
  </si>
  <si>
    <t>10. Dienstjahres</t>
  </si>
  <si>
    <t>1. Benötigte Angaben für die Berechnung:</t>
  </si>
  <si>
    <t>2. Auszahlung bei Erfüllung des:</t>
  </si>
  <si>
    <t>Berechnung für:</t>
  </si>
  <si>
    <t>gewünscht</t>
  </si>
  <si>
    <t>berechnet</t>
  </si>
  <si>
    <t>zu berechnendes Treueprämiendienstjahr (10 oder 20):</t>
  </si>
  <si>
    <t>b) Treueprämie nach 20 Dienstjahren</t>
  </si>
  <si>
    <t>Fr.</t>
  </si>
  <si>
    <t xml:space="preserve">Die Träger der öffentlichen Primar- und Sekundarschulen sind verpflichtet, ihren Lehrern </t>
  </si>
  <si>
    <t xml:space="preserve">bei guter, pflichtgetreuer Dienstleistung nach Vollendung des 10. und des 20. Dienstjahres </t>
  </si>
  <si>
    <t>im Kanton den Betrag eines halben Monatsgehaltes auszurichten.</t>
  </si>
  <si>
    <t>Gewünschte Anzahl Urlaubstage</t>
  </si>
  <si>
    <t>2. Gehaltsberechnung bei 2 Wochen Urlaub (=10 Tage)</t>
  </si>
  <si>
    <t>a) Treueprämie nach 10 Dienstjahren</t>
  </si>
  <si>
    <t>Treueprämienberechnung: Standard (Barauszahlung)</t>
  </si>
  <si>
    <t>Treueprämienberechnung: Urlaub / Barauszahlung</t>
  </si>
  <si>
    <t>bei schwankendem Pensum ist das Durchschnittspensum der letzten 5 Jahre in welchen</t>
  </si>
  <si>
    <t>Treueprämie in Franken</t>
  </si>
  <si>
    <t>= die Hälfte des Monatsgehalts, bzw. des 5-Jahres-Durchschnitts</t>
  </si>
  <si>
    <t>= 100% (!) des aktuellen Monatsgehalts nach 10 Dienstjahren (exkl. 13. MG und Klassenlehrerzulage)</t>
  </si>
  <si>
    <t>= 100% (!) des aktuellen Monatsgehalts nach 20 Dienstjahren (exkl. 13. MG und Klassenlehrerzulage)</t>
  </si>
  <si>
    <r>
      <t>Aktuelles Monatsgehalt, exkl. 13. MG und Klassenlehrerzulage (</t>
    </r>
    <r>
      <rPr>
        <b/>
        <sz val="10"/>
        <rFont val="Arial"/>
        <family val="2"/>
      </rPr>
      <t>immer erfassen!</t>
    </r>
    <r>
      <rPr>
        <sz val="10"/>
        <rFont val="Arial"/>
        <family val="2"/>
      </rPr>
      <t xml:space="preserve">) </t>
    </r>
  </si>
  <si>
    <t>= Monatsgehalt (Grundgehalt), in welchem der Urlaub bezogen wird</t>
  </si>
  <si>
    <t>Für Volksschullehrpersonen</t>
  </si>
  <si>
    <t>Ergibt eine Differenz zum aktuellen (halben) Monatsgehalt von</t>
  </si>
  <si>
    <t>Tage</t>
  </si>
  <si>
    <t>Total Lohn im Monat, in welchem der Urlaub bezogen wird</t>
  </si>
  <si>
    <t>3. Gehaltsberechnung bei weniger als 2 Wochen Urlaub (= weniger als 10 Tage)</t>
  </si>
  <si>
    <t>(Zahl zwischen 1 und 9 eingeben)</t>
  </si>
  <si>
    <t>berechneter Betrag zum aktuellen Lohnansatz</t>
  </si>
  <si>
    <t>aktueller Lohnansatz in %</t>
  </si>
  <si>
    <t>Lohn während Treueprämienurlaub</t>
  </si>
  <si>
    <t>restliche Treueprämie</t>
  </si>
  <si>
    <t xml:space="preserve">bei schwankendem Pensum ist das Durchschnittspensum der letzten 5 Jahre in welchen die </t>
  </si>
  <si>
    <t>die Lehrperson unterrichtet hat zu berechnen und zum aktuellen Gehaltsansatz (bei Erreichen der TP) einzusetzen</t>
  </si>
  <si>
    <t>Lehrperson unterrichtet hat zu berechnen und zum aktuellen Gehaltsansatz (bei Erreichen der TP) einzusetzen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</si>
</sst>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Fr.&quot;\ 0.00"/>
    <numFmt numFmtId="165" formatCode="0.0000"/>
    <numFmt numFmtId="166" formatCode="0\ &quot;Woche(n)&quot;"/>
  </numFmts>
  <fonts count="17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left" indent="4"/>
    </xf>
    <xf numFmtId="0" fontId="10" fillId="0" borderId="0" xfId="0" applyFont="1"/>
    <xf numFmtId="0" fontId="5" fillId="0" borderId="0" xfId="0" quotePrefix="1" applyFont="1"/>
    <xf numFmtId="0" fontId="5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4" fontId="1" fillId="0" borderId="1" xfId="0" applyNumberFormat="1" applyFont="1" applyBorder="1"/>
    <xf numFmtId="4" fontId="5" fillId="0" borderId="1" xfId="0" applyNumberFormat="1" applyFont="1" applyBorder="1"/>
    <xf numFmtId="166" fontId="1" fillId="0" borderId="0" xfId="0" quotePrefix="1" applyNumberFormat="1" applyFont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4" fontId="5" fillId="2" borderId="0" xfId="0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4" fontId="5" fillId="3" borderId="0" xfId="0" applyNumberFormat="1" applyFont="1" applyFill="1"/>
    <xf numFmtId="0" fontId="1" fillId="2" borderId="0" xfId="0" applyFont="1" applyFill="1"/>
    <xf numFmtId="4" fontId="1" fillId="2" borderId="0" xfId="0" applyNumberFormat="1" applyFont="1" applyFill="1"/>
    <xf numFmtId="0" fontId="5" fillId="5" borderId="0" xfId="0" applyFont="1" applyFill="1" applyProtection="1">
      <protection locked="0"/>
    </xf>
    <xf numFmtId="0" fontId="5" fillId="5" borderId="0" xfId="0" applyFont="1" applyFill="1"/>
    <xf numFmtId="0" fontId="5" fillId="0" borderId="0" xfId="0" applyFont="1" applyAlignment="1" applyProtection="1">
      <alignment horizontal="right"/>
      <protection hidden="1"/>
    </xf>
    <xf numFmtId="4" fontId="5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12" fillId="0" borderId="0" xfId="0" applyFont="1"/>
    <xf numFmtId="4" fontId="12" fillId="0" borderId="0" xfId="0" applyNumberFormat="1" applyFont="1"/>
    <xf numFmtId="0" fontId="5" fillId="0" borderId="2" xfId="0" applyFont="1" applyBorder="1" applyAlignment="1" applyProtection="1">
      <alignment horizontal="right"/>
      <protection hidden="1"/>
    </xf>
    <xf numFmtId="4" fontId="5" fillId="0" borderId="3" xfId="0" applyNumberFormat="1" applyFont="1" applyBorder="1" applyProtection="1">
      <protection hidden="1"/>
    </xf>
    <xf numFmtId="0" fontId="13" fillId="0" borderId="0" xfId="0" applyFont="1"/>
    <xf numFmtId="4" fontId="5" fillId="5" borderId="0" xfId="0" applyNumberFormat="1" applyFont="1" applyFill="1" applyProtection="1">
      <protection locked="0"/>
    </xf>
    <xf numFmtId="0" fontId="1" fillId="5" borderId="0" xfId="0" applyFont="1" applyFill="1" applyProtection="1">
      <protection locked="0"/>
    </xf>
    <xf numFmtId="4" fontId="1" fillId="5" borderId="0" xfId="0" applyNumberFormat="1" applyFont="1" applyFill="1" applyProtection="1">
      <protection locked="0"/>
    </xf>
    <xf numFmtId="0" fontId="11" fillId="5" borderId="0" xfId="0" applyFont="1" applyFill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left"/>
    </xf>
    <xf numFmtId="0" fontId="5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4" fontId="14" fillId="0" borderId="0" xfId="0" applyNumberFormat="1" applyFont="1"/>
    <xf numFmtId="0" fontId="14" fillId="0" borderId="0" xfId="0" applyFont="1"/>
    <xf numFmtId="10" fontId="14" fillId="0" borderId="0" xfId="0" applyNumberFormat="1" applyFont="1"/>
    <xf numFmtId="0" fontId="14" fillId="0" borderId="0" xfId="0" applyFont="1" applyAlignment="1">
      <alignment horizontal="right"/>
    </xf>
    <xf numFmtId="0" fontId="15" fillId="0" borderId="0" xfId="0" applyFont="1"/>
    <xf numFmtId="10" fontId="15" fillId="0" borderId="0" xfId="0" applyNumberFormat="1" applyFont="1"/>
    <xf numFmtId="4" fontId="16" fillId="5" borderId="0" xfId="0" applyNumberFormat="1" applyFont="1" applyFill="1" applyProtection="1">
      <protection locked="0"/>
    </xf>
    <xf numFmtId="0" fontId="16" fillId="0" borderId="0" xfId="0" applyFont="1"/>
    <xf numFmtId="0" fontId="1" fillId="2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F17" sqref="F17"/>
    </sheetView>
  </sheetViews>
  <sheetFormatPr baseColWidth="10" defaultColWidth="11.42578125" defaultRowHeight="12.75"/>
  <cols>
    <col min="1" max="6" width="11.42578125" style="6"/>
    <col min="7" max="7" width="12.7109375" style="6" customWidth="1"/>
    <col min="8" max="8" width="11.42578125" style="6"/>
    <col min="9" max="9" width="10.7109375" style="7" customWidth="1"/>
    <col min="10" max="12" width="10.7109375" style="6" customWidth="1"/>
    <col min="13" max="16384" width="11.42578125" style="6"/>
  </cols>
  <sheetData>
    <row r="1" spans="1:12" ht="18">
      <c r="A1" s="3" t="s">
        <v>16</v>
      </c>
      <c r="I1" s="10" t="s">
        <v>4</v>
      </c>
      <c r="J1" s="34"/>
      <c r="K1" s="34"/>
      <c r="L1" s="35"/>
    </row>
    <row r="2" spans="1:12" ht="15">
      <c r="A2" s="1" t="s">
        <v>25</v>
      </c>
      <c r="I2" s="10"/>
      <c r="J2" s="50"/>
      <c r="K2" s="50"/>
    </row>
    <row r="3" spans="1:12">
      <c r="A3" s="16"/>
      <c r="K3" s="11" t="s">
        <v>7</v>
      </c>
      <c r="L3" s="47"/>
    </row>
    <row r="4" spans="1:12">
      <c r="A4" s="6" t="s">
        <v>10</v>
      </c>
    </row>
    <row r="5" spans="1:12">
      <c r="A5" s="6" t="s">
        <v>11</v>
      </c>
    </row>
    <row r="6" spans="1:12">
      <c r="A6" s="6" t="s">
        <v>12</v>
      </c>
    </row>
    <row r="9" spans="1:12">
      <c r="A9" s="1" t="s">
        <v>2</v>
      </c>
      <c r="I9" s="2"/>
      <c r="J9" s="1"/>
    </row>
    <row r="10" spans="1:12">
      <c r="A10" s="1"/>
      <c r="B10" s="1"/>
      <c r="C10" s="1"/>
      <c r="D10" s="1"/>
      <c r="E10" s="1"/>
      <c r="F10" s="1"/>
      <c r="I10" s="2"/>
      <c r="J10" s="1"/>
    </row>
    <row r="11" spans="1:12">
      <c r="A11" s="1" t="s">
        <v>15</v>
      </c>
      <c r="B11" s="1"/>
      <c r="C11" s="1"/>
      <c r="D11" s="1"/>
      <c r="E11" s="1"/>
      <c r="F11" s="1"/>
      <c r="I11" s="2"/>
      <c r="J11" s="1"/>
    </row>
    <row r="12" spans="1:12">
      <c r="A12" s="19" t="s">
        <v>21</v>
      </c>
      <c r="B12" s="1"/>
      <c r="C12" s="1"/>
      <c r="D12" s="1"/>
      <c r="E12" s="1"/>
      <c r="F12" s="1"/>
      <c r="H12" s="11" t="s">
        <v>9</v>
      </c>
      <c r="I12" s="48"/>
      <c r="J12" s="1"/>
    </row>
    <row r="13" spans="1:12">
      <c r="A13" s="6" t="s">
        <v>18</v>
      </c>
      <c r="B13" s="1"/>
      <c r="C13" s="1"/>
      <c r="D13" s="1"/>
      <c r="E13" s="1"/>
      <c r="F13" s="1"/>
      <c r="H13" s="11"/>
      <c r="I13" s="2"/>
      <c r="J13" s="1"/>
    </row>
    <row r="14" spans="1:12">
      <c r="A14" s="6" t="s">
        <v>36</v>
      </c>
      <c r="H14" s="11"/>
    </row>
    <row r="15" spans="1:12">
      <c r="A15" s="1"/>
      <c r="B15" s="1"/>
      <c r="C15" s="1"/>
      <c r="D15" s="1"/>
      <c r="E15" s="1"/>
      <c r="F15" s="1"/>
      <c r="H15" s="11"/>
      <c r="I15" s="2"/>
      <c r="J15" s="1"/>
    </row>
    <row r="16" spans="1:12">
      <c r="A16" s="19"/>
      <c r="H16" s="11"/>
    </row>
    <row r="17" spans="1:12">
      <c r="A17" s="1" t="s">
        <v>8</v>
      </c>
      <c r="B17" s="1"/>
      <c r="C17" s="1"/>
      <c r="D17" s="1"/>
      <c r="E17" s="1"/>
      <c r="F17" s="1"/>
      <c r="H17" s="11"/>
      <c r="I17" s="2"/>
    </row>
    <row r="18" spans="1:12">
      <c r="A18" s="19" t="s">
        <v>22</v>
      </c>
      <c r="B18" s="1"/>
      <c r="C18" s="1"/>
      <c r="D18" s="1"/>
      <c r="E18" s="1"/>
      <c r="F18" s="1"/>
      <c r="H18" s="11" t="s">
        <v>9</v>
      </c>
      <c r="I18" s="48"/>
    </row>
    <row r="19" spans="1:12">
      <c r="A19" s="6" t="s">
        <v>18</v>
      </c>
      <c r="B19" s="1"/>
      <c r="C19" s="1"/>
      <c r="D19" s="1"/>
      <c r="E19" s="1"/>
      <c r="F19" s="1"/>
      <c r="I19" s="2"/>
    </row>
    <row r="20" spans="1:12">
      <c r="A20" s="6" t="s">
        <v>36</v>
      </c>
    </row>
    <row r="21" spans="1:12">
      <c r="A21" s="1"/>
      <c r="B21" s="1"/>
      <c r="C21" s="1"/>
      <c r="D21" s="1"/>
      <c r="E21" s="1"/>
      <c r="F21" s="1"/>
      <c r="I21" s="2"/>
    </row>
    <row r="22" spans="1:12">
      <c r="A22" s="20"/>
      <c r="B22" s="20"/>
      <c r="C22" s="20"/>
      <c r="D22" s="20"/>
      <c r="E22" s="20"/>
      <c r="F22" s="20"/>
      <c r="G22" s="20"/>
      <c r="H22" s="20"/>
      <c r="I22" s="24"/>
      <c r="J22" s="20"/>
      <c r="K22" s="20"/>
      <c r="L22" s="20"/>
    </row>
    <row r="24" spans="1:12">
      <c r="A24" s="1" t="s">
        <v>3</v>
      </c>
      <c r="D24" s="4"/>
      <c r="E24" s="5"/>
      <c r="F24" s="8"/>
    </row>
    <row r="25" spans="1:12" ht="5.25" customHeight="1">
      <c r="E25" s="7"/>
      <c r="F25" s="1"/>
    </row>
    <row r="26" spans="1:12">
      <c r="A26" s="6" t="s">
        <v>1</v>
      </c>
      <c r="D26" s="7"/>
      <c r="E26" s="15" t="s">
        <v>9</v>
      </c>
      <c r="F26" s="2">
        <f>ROUND(I12/2,1)</f>
        <v>0</v>
      </c>
    </row>
    <row r="27" spans="1:12">
      <c r="A27" s="6" t="s">
        <v>0</v>
      </c>
      <c r="D27" s="7"/>
      <c r="E27" s="15" t="s">
        <v>9</v>
      </c>
      <c r="F27" s="2">
        <f>ROUND(I18/2,1)</f>
        <v>0</v>
      </c>
    </row>
    <row r="28" spans="1:12">
      <c r="D28" s="7"/>
      <c r="E28" s="7"/>
      <c r="F28" s="2"/>
    </row>
    <row r="29" spans="1:12">
      <c r="D29" s="7"/>
      <c r="E29" s="7"/>
      <c r="F29" s="2"/>
    </row>
    <row r="30" spans="1:12">
      <c r="D30" s="7"/>
      <c r="E30" s="7"/>
      <c r="F30" s="2"/>
    </row>
    <row r="31" spans="1:12">
      <c r="D31" s="7"/>
      <c r="E31" s="7"/>
      <c r="F31" s="2"/>
    </row>
  </sheetData>
  <phoneticPr fontId="8" type="noConversion"/>
  <pageMargins left="0.59055118110236227" right="0.19685039370078741" top="0.59055118110236227" bottom="0.39370078740157483" header="0.51181102362204722" footer="0.51181102362204722"/>
  <pageSetup paperSize="9" orientation="landscape" r:id="rId1"/>
  <headerFooter alignWithMargins="0">
    <oddFooter>&amp;L&amp;8SGV Verband St.Galler Volksschulträger&amp;R&amp;8&amp;D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0" zoomScaleNormal="100" workbookViewId="0">
      <selection activeCell="K39" sqref="K39"/>
    </sheetView>
  </sheetViews>
  <sheetFormatPr baseColWidth="10" defaultColWidth="11.42578125" defaultRowHeight="12.75"/>
  <cols>
    <col min="1" max="3" width="11.42578125" style="6"/>
    <col min="4" max="4" width="12.7109375" style="6" customWidth="1"/>
    <col min="5" max="5" width="9.42578125" style="6" customWidth="1"/>
    <col min="6" max="6" width="10.7109375" style="6" customWidth="1"/>
    <col min="7" max="7" width="11.85546875" style="6" customWidth="1"/>
    <col min="8" max="8" width="14.28515625" style="11" customWidth="1"/>
    <col min="9" max="9" width="10.7109375" style="7" customWidth="1"/>
    <col min="10" max="10" width="10.7109375" style="6" customWidth="1"/>
    <col min="11" max="11" width="14.42578125" style="6" customWidth="1"/>
    <col min="12" max="12" width="10.7109375" style="6" customWidth="1"/>
    <col min="13" max="14" width="11.42578125" style="6" hidden="1" customWidth="1"/>
    <col min="15" max="15" width="13.42578125" style="6" hidden="1" customWidth="1"/>
    <col min="16" max="16384" width="11.42578125" style="6"/>
  </cols>
  <sheetData>
    <row r="1" spans="1:12" ht="18">
      <c r="A1" s="3" t="s">
        <v>17</v>
      </c>
      <c r="F1" s="12"/>
      <c r="I1" s="10" t="s">
        <v>4</v>
      </c>
      <c r="J1" s="53"/>
      <c r="K1" s="34"/>
      <c r="L1" s="54"/>
    </row>
    <row r="2" spans="1:12">
      <c r="A2" s="1" t="s">
        <v>25</v>
      </c>
    </row>
    <row r="3" spans="1:12">
      <c r="A3" s="18"/>
      <c r="K3" s="11" t="s">
        <v>7</v>
      </c>
      <c r="L3" s="47"/>
    </row>
    <row r="4" spans="1:12">
      <c r="A4" s="18"/>
    </row>
    <row r="6" spans="1:12">
      <c r="A6" s="20"/>
      <c r="B6" s="21"/>
      <c r="C6" s="21"/>
      <c r="D6" s="21"/>
      <c r="E6" s="21"/>
      <c r="F6" s="21"/>
      <c r="G6" s="20"/>
      <c r="H6" s="22"/>
      <c r="I6" s="23"/>
      <c r="J6" s="20"/>
      <c r="K6" s="20"/>
      <c r="L6" s="20"/>
    </row>
    <row r="7" spans="1:12">
      <c r="A7" s="63" t="s">
        <v>2</v>
      </c>
      <c r="B7" s="64"/>
      <c r="C7" s="64"/>
      <c r="D7" s="64"/>
      <c r="E7" s="64"/>
      <c r="F7" s="26"/>
      <c r="G7" s="26"/>
      <c r="H7" s="27"/>
      <c r="I7" s="28"/>
      <c r="J7" s="26"/>
      <c r="K7" s="26"/>
      <c r="L7" s="26"/>
    </row>
    <row r="8" spans="1:12">
      <c r="A8" s="65"/>
      <c r="B8" s="65"/>
      <c r="C8" s="65"/>
      <c r="D8" s="65"/>
      <c r="E8" s="65"/>
      <c r="F8" s="26"/>
      <c r="G8" s="26"/>
      <c r="H8" s="27"/>
      <c r="I8" s="33"/>
      <c r="J8" s="32"/>
      <c r="K8" s="26"/>
      <c r="L8" s="26"/>
    </row>
    <row r="9" spans="1:12">
      <c r="A9" s="19"/>
    </row>
    <row r="10" spans="1:12">
      <c r="A10" s="6" t="s">
        <v>23</v>
      </c>
      <c r="H10" s="11" t="s">
        <v>9</v>
      </c>
      <c r="I10" s="46"/>
    </row>
    <row r="11" spans="1:12">
      <c r="A11" s="19"/>
    </row>
    <row r="12" spans="1:12">
      <c r="A12" s="6" t="s">
        <v>35</v>
      </c>
      <c r="H12" s="11" t="s">
        <v>9</v>
      </c>
      <c r="I12" s="61"/>
      <c r="J12" s="62"/>
      <c r="K12" s="62"/>
      <c r="L12" s="59"/>
    </row>
    <row r="13" spans="1:12">
      <c r="A13" s="6" t="s">
        <v>37</v>
      </c>
      <c r="I13" s="60"/>
      <c r="J13" s="59"/>
      <c r="K13" s="59"/>
      <c r="L13" s="60"/>
    </row>
    <row r="14" spans="1:12">
      <c r="A14" s="45"/>
      <c r="B14" s="1"/>
      <c r="C14" s="1"/>
      <c r="D14" s="1"/>
      <c r="E14" s="1"/>
      <c r="F14" s="1"/>
      <c r="I14" s="2"/>
      <c r="J14" s="1"/>
      <c r="K14" s="1"/>
      <c r="L14" s="1"/>
    </row>
    <row r="15" spans="1:12">
      <c r="B15" s="1"/>
      <c r="C15" s="1"/>
      <c r="D15" s="1"/>
      <c r="E15" s="1"/>
      <c r="F15" s="1"/>
      <c r="I15" s="55"/>
      <c r="J15" s="56"/>
      <c r="K15" s="56"/>
      <c r="L15" s="57"/>
    </row>
    <row r="16" spans="1:12">
      <c r="B16" s="1"/>
      <c r="C16" s="1"/>
      <c r="D16" s="1"/>
      <c r="E16" s="1"/>
      <c r="F16" s="1"/>
      <c r="I16" s="2"/>
    </row>
    <row r="17" spans="1:15">
      <c r="A17" s="20"/>
      <c r="B17" s="21"/>
      <c r="C17" s="21"/>
      <c r="D17" s="21"/>
      <c r="E17" s="21"/>
      <c r="F17" s="21"/>
      <c r="G17" s="20"/>
      <c r="H17" s="22"/>
      <c r="I17" s="23"/>
      <c r="J17" s="20"/>
      <c r="K17" s="20"/>
      <c r="L17" s="20"/>
    </row>
    <row r="18" spans="1:15">
      <c r="A18" s="66" t="s">
        <v>14</v>
      </c>
      <c r="B18" s="64"/>
      <c r="C18" s="64"/>
      <c r="D18" s="64"/>
      <c r="E18" s="64"/>
      <c r="F18" s="29"/>
      <c r="G18" s="29"/>
      <c r="H18" s="30"/>
      <c r="I18" s="31"/>
      <c r="J18" s="29"/>
      <c r="K18" s="29"/>
      <c r="L18" s="29"/>
    </row>
    <row r="19" spans="1:15">
      <c r="A19" s="65"/>
      <c r="B19" s="65"/>
      <c r="C19" s="65"/>
      <c r="D19" s="65"/>
      <c r="E19" s="65"/>
      <c r="F19" s="29"/>
      <c r="G19" s="29"/>
      <c r="H19" s="30"/>
      <c r="I19" s="31"/>
      <c r="J19" s="29"/>
      <c r="K19" s="29"/>
      <c r="L19" s="29"/>
    </row>
    <row r="21" spans="1:15">
      <c r="A21" s="6" t="s">
        <v>19</v>
      </c>
      <c r="H21" s="43" t="s">
        <v>9</v>
      </c>
      <c r="I21" s="44">
        <f>ROUND(IF(I12&gt;0,I12,I10)/2,1)</f>
        <v>0</v>
      </c>
      <c r="M21" s="4" t="s">
        <v>5</v>
      </c>
      <c r="N21" s="2" t="e">
        <f>#REF!</f>
        <v>#REF!</v>
      </c>
    </row>
    <row r="22" spans="1:15">
      <c r="A22" s="19" t="s">
        <v>20</v>
      </c>
      <c r="G22" s="9"/>
      <c r="H22" s="36"/>
      <c r="I22" s="37"/>
      <c r="M22" s="4" t="s">
        <v>6</v>
      </c>
      <c r="N22" s="2" t="e">
        <f>MAX(#REF!)</f>
        <v>#REF!</v>
      </c>
    </row>
    <row r="23" spans="1:15">
      <c r="E23" s="7"/>
      <c r="F23" s="7"/>
      <c r="G23" s="7"/>
      <c r="H23" s="38"/>
      <c r="I23" s="39"/>
      <c r="J23" s="13"/>
      <c r="K23" s="14"/>
      <c r="M23" s="2"/>
      <c r="O23" s="14"/>
    </row>
    <row r="24" spans="1:15">
      <c r="A24" s="6" t="s">
        <v>26</v>
      </c>
      <c r="H24" s="36" t="s">
        <v>9</v>
      </c>
      <c r="I24" s="37">
        <f>ROUND(I21-(I10/2),1)</f>
        <v>0</v>
      </c>
    </row>
    <row r="25" spans="1:15">
      <c r="A25" s="45"/>
      <c r="H25" s="36"/>
      <c r="I25" s="37"/>
    </row>
    <row r="26" spans="1:15" s="1" customFormat="1">
      <c r="A26" s="25" t="s">
        <v>24</v>
      </c>
      <c r="F26" s="14"/>
      <c r="G26" s="2"/>
      <c r="H26" s="38" t="s">
        <v>9</v>
      </c>
      <c r="I26" s="40">
        <f>I10+I24</f>
        <v>0</v>
      </c>
    </row>
    <row r="27" spans="1:15" s="1" customFormat="1">
      <c r="A27" s="45"/>
      <c r="F27" s="14"/>
      <c r="G27" s="2"/>
      <c r="H27" s="8"/>
      <c r="I27" s="2"/>
    </row>
    <row r="28" spans="1:15">
      <c r="A28" s="20"/>
      <c r="B28" s="21"/>
      <c r="C28" s="21"/>
      <c r="D28" s="21"/>
      <c r="E28" s="21"/>
      <c r="F28" s="21"/>
      <c r="G28" s="20"/>
      <c r="H28" s="22"/>
      <c r="I28" s="23"/>
      <c r="J28" s="20"/>
      <c r="K28" s="20"/>
      <c r="L28" s="20"/>
    </row>
    <row r="29" spans="1:15">
      <c r="A29" s="67" t="s">
        <v>29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2" spans="1:15">
      <c r="A32" s="6" t="s">
        <v>13</v>
      </c>
      <c r="D32" s="49"/>
      <c r="E32" s="6" t="s">
        <v>30</v>
      </c>
      <c r="G32" s="41"/>
      <c r="H32" s="36"/>
      <c r="I32" s="37"/>
    </row>
    <row r="33" spans="1:11">
      <c r="G33" s="41"/>
      <c r="H33" s="36"/>
      <c r="I33" s="37"/>
    </row>
    <row r="34" spans="1:11" hidden="1">
      <c r="A34" s="19" t="s">
        <v>32</v>
      </c>
      <c r="D34" s="51">
        <f>100/20*(20-D32)</f>
        <v>100</v>
      </c>
      <c r="H34" s="36"/>
      <c r="I34" s="37"/>
    </row>
    <row r="35" spans="1:11" ht="14.25">
      <c r="A35" s="17"/>
      <c r="H35" s="36"/>
      <c r="I35" s="37"/>
    </row>
    <row r="36" spans="1:11">
      <c r="A36" s="52" t="s">
        <v>31</v>
      </c>
      <c r="H36" s="36" t="s">
        <v>9</v>
      </c>
      <c r="I36" s="37">
        <f>IF(D32&gt;0,I10*D34/100,0)</f>
        <v>0</v>
      </c>
    </row>
    <row r="37" spans="1:11">
      <c r="A37" s="6" t="s">
        <v>33</v>
      </c>
      <c r="D37" s="51">
        <f>D32</f>
        <v>0</v>
      </c>
      <c r="E37" s="6" t="s">
        <v>27</v>
      </c>
      <c r="H37" s="36" t="s">
        <v>9</v>
      </c>
      <c r="I37" s="37">
        <f>ROUND(IF(D32&gt;0,I21/10*(10-D32),0),1)</f>
        <v>0</v>
      </c>
      <c r="K37" s="42"/>
    </row>
    <row r="38" spans="1:11">
      <c r="A38" s="6" t="s">
        <v>34</v>
      </c>
      <c r="I38" s="24">
        <f>I21-I37</f>
        <v>0</v>
      </c>
    </row>
    <row r="39" spans="1:11">
      <c r="A39" s="1" t="s">
        <v>28</v>
      </c>
      <c r="B39" s="1"/>
      <c r="C39" s="1"/>
      <c r="D39" s="1"/>
      <c r="E39" s="1"/>
      <c r="F39" s="1"/>
      <c r="G39" s="1"/>
      <c r="H39" s="8"/>
      <c r="I39" s="2">
        <f>SUM(I36:I38)</f>
        <v>0</v>
      </c>
      <c r="K39" s="58"/>
    </row>
  </sheetData>
  <mergeCells count="3">
    <mergeCell ref="A7:E8"/>
    <mergeCell ref="A18:E19"/>
    <mergeCell ref="A29:L30"/>
  </mergeCells>
  <phoneticPr fontId="8" type="noConversion"/>
  <pageMargins left="0.59055118110236227" right="0.19685039370078741" top="0.59055118110236227" bottom="0.39370078740157483" header="0.51181102362204722" footer="0.51181102362204722"/>
  <pageSetup paperSize="9" orientation="landscape" r:id="rId1"/>
  <headerFooter alignWithMargins="0">
    <oddFooter>&amp;L&amp;8SGV Verband St.Galler Volksschulträger
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Standard</vt:lpstr>
      <vt:lpstr>bei Urlaub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Kanton St. Gallen</dc:creator>
  <cp:lastModifiedBy>Schmid Irène BLD-AVS-AuSQ</cp:lastModifiedBy>
  <cp:lastPrinted>2024-01-29T14:57:35Z</cp:lastPrinted>
  <dcterms:created xsi:type="dcterms:W3CDTF">2004-08-05T11:21:51Z</dcterms:created>
  <dcterms:modified xsi:type="dcterms:W3CDTF">2024-02-07T06:53:22Z</dcterms:modified>
</cp:coreProperties>
</file>